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4" activeTab="5"/>
  </bookViews>
  <sheets>
    <sheet name="Quy 3" sheetId="12" r:id="rId1"/>
    <sheet name="Thang 10" sheetId="13" r:id="rId2"/>
    <sheet name="Thang 11" sheetId="14" r:id="rId3"/>
    <sheet name="Thang 12" sheetId="15" r:id="rId4"/>
    <sheet name="Quy 4" sheetId="16" r:id="rId5"/>
    <sheet name="thang 01-2019" sheetId="18" r:id="rId6"/>
    <sheet name="thang 02-2019" sheetId="19" r:id="rId7"/>
    <sheet name="thang 03-2019" sheetId="20" r:id="rId8"/>
    <sheet name="qui 1-2019" sheetId="17" r:id="rId9"/>
    <sheet name="thang 04-2019" sheetId="21" r:id="rId10"/>
    <sheet name="qui 2-2019" sheetId="22" r:id="rId11"/>
  </sheets>
  <calcPr calcId="144525"/>
</workbook>
</file>

<file path=xl/calcChain.xml><?xml version="1.0" encoding="utf-8"?>
<calcChain xmlns="http://schemas.openxmlformats.org/spreadsheetml/2006/main">
  <c r="G18" i="18" l="1"/>
  <c r="G18" i="17"/>
  <c r="G14" i="17"/>
  <c r="G12" i="17"/>
  <c r="G14" i="20"/>
  <c r="G19" i="19"/>
  <c r="G18" i="19"/>
  <c r="G14" i="19"/>
  <c r="G14" i="18"/>
  <c r="G12" i="18"/>
  <c r="G23" i="18" l="1"/>
  <c r="H25" i="22" l="1"/>
  <c r="M12" i="22"/>
  <c r="G11" i="22"/>
  <c r="G17" i="22" s="1"/>
  <c r="G11" i="17"/>
  <c r="H25" i="21"/>
  <c r="G17" i="21"/>
  <c r="H17" i="21" s="1"/>
  <c r="G15" i="21"/>
  <c r="H15" i="21" s="1"/>
  <c r="H11" i="21"/>
  <c r="G12" i="19"/>
  <c r="H25" i="20"/>
  <c r="H17" i="20"/>
  <c r="G17" i="20"/>
  <c r="G23" i="20" s="1"/>
  <c r="H23" i="20" s="1"/>
  <c r="H15" i="20"/>
  <c r="G15" i="20"/>
  <c r="H11" i="20"/>
  <c r="H25" i="19"/>
  <c r="G17" i="19"/>
  <c r="H17" i="19" s="1"/>
  <c r="G15" i="19"/>
  <c r="H15" i="19" s="1"/>
  <c r="H11" i="19"/>
  <c r="G12" i="20" l="1"/>
  <c r="H17" i="22"/>
  <c r="G23" i="22"/>
  <c r="H23" i="22" s="1"/>
  <c r="G15" i="22"/>
  <c r="H15" i="22" s="1"/>
  <c r="H11" i="22"/>
  <c r="G23" i="21"/>
  <c r="H23" i="21" s="1"/>
  <c r="G21" i="19"/>
  <c r="H21" i="19" s="1"/>
  <c r="H19" i="19"/>
  <c r="H12" i="19"/>
  <c r="G23" i="19"/>
  <c r="H23" i="19" s="1"/>
  <c r="G12" i="22" l="1"/>
  <c r="H12" i="22" s="1"/>
  <c r="H12" i="20"/>
  <c r="G19" i="20"/>
  <c r="H19" i="20" s="1"/>
  <c r="G21" i="20"/>
  <c r="G24" i="20" s="1"/>
  <c r="H24" i="20" s="1"/>
  <c r="G12" i="21"/>
  <c r="H12" i="21" s="1"/>
  <c r="G21" i="21"/>
  <c r="G24" i="21" s="1"/>
  <c r="H24" i="21" s="1"/>
  <c r="H21" i="21"/>
  <c r="G24" i="19"/>
  <c r="H24" i="19" s="1"/>
  <c r="H21" i="20"/>
  <c r="G19" i="22" l="1"/>
  <c r="H19" i="22" s="1"/>
  <c r="G21" i="22"/>
  <c r="H21" i="22" s="1"/>
  <c r="G19" i="21"/>
  <c r="H19" i="21" s="1"/>
  <c r="H25" i="18"/>
  <c r="G17" i="18"/>
  <c r="H23" i="18" s="1"/>
  <c r="G15" i="18"/>
  <c r="H15" i="18" s="1"/>
  <c r="G19" i="18"/>
  <c r="H19" i="18" s="1"/>
  <c r="H11" i="18"/>
  <c r="H25" i="17"/>
  <c r="M12" i="17"/>
  <c r="H11" i="17"/>
  <c r="G24" i="22" l="1"/>
  <c r="H24" i="22" s="1"/>
  <c r="G21" i="18"/>
  <c r="H12" i="18"/>
  <c r="H17" i="18"/>
  <c r="G15" i="17"/>
  <c r="H15" i="17" s="1"/>
  <c r="G17" i="17"/>
  <c r="G11" i="16"/>
  <c r="G15" i="16" s="1"/>
  <c r="H15" i="16" s="1"/>
  <c r="H25" i="16"/>
  <c r="M12" i="16"/>
  <c r="H25" i="15"/>
  <c r="G17" i="15"/>
  <c r="H17" i="15" s="1"/>
  <c r="G15" i="15"/>
  <c r="H15" i="15" s="1"/>
  <c r="H11" i="15"/>
  <c r="H25" i="14"/>
  <c r="H17" i="14"/>
  <c r="G17" i="14"/>
  <c r="G23" i="14" s="1"/>
  <c r="H23" i="14" s="1"/>
  <c r="G15" i="14"/>
  <c r="H15" i="14" s="1"/>
  <c r="H11" i="14"/>
  <c r="H25" i="13"/>
  <c r="G17" i="13"/>
  <c r="H17" i="13" s="1"/>
  <c r="G15" i="13"/>
  <c r="H15" i="13" s="1"/>
  <c r="H11" i="13"/>
  <c r="G11" i="12"/>
  <c r="G15" i="12" s="1"/>
  <c r="H15" i="12" s="1"/>
  <c r="H25" i="12"/>
  <c r="M12" i="12"/>
  <c r="G24" i="18" l="1"/>
  <c r="H24" i="18" s="1"/>
  <c r="H21" i="18"/>
  <c r="G21" i="17"/>
  <c r="G24" i="17" s="1"/>
  <c r="H12" i="17"/>
  <c r="H18" i="17" s="1"/>
  <c r="G19" i="17"/>
  <c r="H19" i="17" s="1"/>
  <c r="G23" i="17"/>
  <c r="H23" i="17" s="1"/>
  <c r="H17" i="17"/>
  <c r="G23" i="13"/>
  <c r="H23" i="13" s="1"/>
  <c r="G23" i="15"/>
  <c r="H23" i="15" s="1"/>
  <c r="H11" i="12"/>
  <c r="H11" i="16"/>
  <c r="G12" i="16"/>
  <c r="H12" i="16" s="1"/>
  <c r="G17" i="16"/>
  <c r="H17" i="16" s="1"/>
  <c r="G12" i="12"/>
  <c r="H12" i="12" s="1"/>
  <c r="G17" i="12"/>
  <c r="H21" i="17" l="1"/>
  <c r="H24" i="17"/>
  <c r="G19" i="16"/>
  <c r="H19" i="16" s="1"/>
  <c r="G23" i="16"/>
  <c r="H23" i="16" s="1"/>
  <c r="G19" i="12"/>
  <c r="H19" i="12" s="1"/>
  <c r="G21" i="16"/>
  <c r="G24" i="16" s="1"/>
  <c r="H24" i="16" s="1"/>
  <c r="G21" i="12"/>
  <c r="G24" i="12" s="1"/>
  <c r="H24" i="12" s="1"/>
  <c r="G23" i="12"/>
  <c r="H23" i="12" s="1"/>
  <c r="H17" i="12"/>
  <c r="H21" i="12" l="1"/>
  <c r="H21" i="16"/>
  <c r="G12" i="13" l="1"/>
  <c r="G21" i="13" s="1"/>
  <c r="G12" i="14"/>
  <c r="G19" i="14" s="1"/>
  <c r="H19" i="14" s="1"/>
  <c r="G12" i="15"/>
  <c r="G19" i="15" s="1"/>
  <c r="H19" i="15" s="1"/>
  <c r="G21" i="14" l="1"/>
  <c r="H21" i="14" s="1"/>
  <c r="H12" i="13"/>
  <c r="G19" i="13"/>
  <c r="H19" i="13" s="1"/>
  <c r="H12" i="15"/>
  <c r="G21" i="15"/>
  <c r="H21" i="15" s="1"/>
  <c r="H12" i="14"/>
  <c r="H21" i="13"/>
  <c r="G24" i="13"/>
  <c r="H24" i="13" s="1"/>
  <c r="G24" i="14" l="1"/>
  <c r="H24" i="14" s="1"/>
  <c r="G24" i="15"/>
  <c r="H24" i="15" s="1"/>
</calcChain>
</file>

<file path=xl/sharedStrings.xml><?xml version="1.0" encoding="utf-8"?>
<sst xmlns="http://schemas.openxmlformats.org/spreadsheetml/2006/main" count="829" uniqueCount="74">
  <si>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</si>
  <si>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</si>
  <si>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</si>
  <si>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</si>
  <si>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</si>
  <si>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</si>
  <si>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</si>
  <si>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</si>
  <si>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</si>
  <si>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</si>
  <si>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</si>
  <si>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</si>
  <si>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</si>
  <si>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</si>
  <si>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</si>
  <si>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</si>
  <si>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</si>
  <si>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</si>
  <si>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</si>
  <si>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</si>
  <si>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</si>
  <si>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</si>
  <si>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</si>
  <si>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</si>
  <si>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</si>
  <si>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</si>
  <si>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</si>
  <si>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</si>
  <si>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</si>
  <si>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</si>
  <si>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</si>
  <si>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</si>
  <si>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</si>
  <si>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</si>
  <si>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</si>
  <si>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</si>
  <si>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</si>
  <si>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</si>
  <si>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</si>
  <si>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</si>
  <si>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</si>
  <si>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</si>
  <si>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</si>
  <si>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</si>
  <si>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</si>
  <si>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</si>
  <si>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</si>
  <si>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</si>
  <si>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</si>
  <si>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</si>
  <si>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</si>
  <si>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</si>
  <si>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</si>
  <si>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</si>
  <si>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Ngày     tháng    năm 2017</t>
  </si>
  <si>
    <t>Đỗ Thị Phương Khanh</t>
  </si>
  <si>
    <t>Ngày     tháng   năm 2017</t>
  </si>
  <si>
    <t>Quý 3 năm 2017</t>
  </si>
  <si>
    <t>Tháng 10 năm 2017</t>
  </si>
  <si>
    <t>Tháng 11 năm 2017</t>
  </si>
  <si>
    <t>Tháng 12 năm 2017</t>
  </si>
  <si>
    <t>Quý 4 năm 2017</t>
  </si>
  <si>
    <t>Đơn vị nhận báo cáo: Đảng bộ trường CĐ  Lý Tự Trọng</t>
  </si>
  <si>
    <t xml:space="preserve">Ngày     tháng     năm </t>
  </si>
  <si>
    <t>Tháng 01 năm 2019</t>
  </si>
  <si>
    <t>Tháng 02 năm 2019</t>
  </si>
  <si>
    <t>Châu Văn Bảo</t>
  </si>
  <si>
    <t>Tháng 03 năm 2019</t>
  </si>
  <si>
    <t>Quý 1 năm 2019</t>
  </si>
  <si>
    <t>Quý 2 năm 2019</t>
  </si>
  <si>
    <t>Ngày    tháng  01 năm 2019</t>
  </si>
  <si>
    <t>Ngày    tháng 02   năm 2019</t>
  </si>
  <si>
    <t>Ngày      tháng 03   năm 2019</t>
  </si>
  <si>
    <t>Ngày 15    tháng  03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</si>
</sst>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8" sqref="J28"/>
    </sheetView>
  </sheetViews>
  <sheetFormatPr defaultRowHeight="15" x14ac:dyDescent="0.25"/>
  <cols>
    <col min="1" max="1" width="5.5703125" style="27" customWidth="1"/>
    <col min="2" max="2" width="22.28515625" customWidth="1"/>
    <col min="3" max="3" width="6.5703125" customWidth="1"/>
    <col min="4" max="4" width="8.7109375" style="27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13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13" ht="29.2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13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13" s="2" customFormat="1" ht="24.75" customHeight="1" x14ac:dyDescent="0.25">
      <c r="A5" s="35" t="s">
        <v>57</v>
      </c>
      <c r="B5" s="35"/>
      <c r="C5" s="35"/>
      <c r="D5" s="35"/>
      <c r="E5" s="35"/>
      <c r="F5" s="35"/>
      <c r="G5" s="35"/>
      <c r="H5" s="35"/>
      <c r="I5" s="35"/>
    </row>
    <row r="6" spans="1:13" ht="9.75" customHeight="1" x14ac:dyDescent="0.25"/>
    <row r="7" spans="1:13" ht="63" customHeight="1" x14ac:dyDescent="0.25">
      <c r="A7" s="30" t="s">
        <v>7</v>
      </c>
      <c r="B7" s="30" t="s">
        <v>8</v>
      </c>
      <c r="C7" s="30" t="s">
        <v>9</v>
      </c>
      <c r="D7" s="30" t="s">
        <v>10</v>
      </c>
      <c r="E7" s="30" t="s">
        <v>11</v>
      </c>
      <c r="F7" s="30" t="s">
        <v>12</v>
      </c>
      <c r="G7" s="30" t="s">
        <v>13</v>
      </c>
      <c r="H7" s="30" t="s">
        <v>14</v>
      </c>
      <c r="I7" s="30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23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18</v>
      </c>
      <c r="H9" s="8"/>
      <c r="I9" s="8"/>
    </row>
    <row r="10" spans="1:13" ht="24.95" customHeight="1" x14ac:dyDescent="0.25">
      <c r="A10" s="24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9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1" t="e">
        <f>#REF!+#REF!+#REF!</f>
        <v>#REF!</v>
      </c>
      <c r="H11" s="11" t="e">
        <f>G11</f>
        <v>#REF!</v>
      </c>
      <c r="I11" s="8"/>
      <c r="M11">
        <v>2669992.7429999998</v>
      </c>
    </row>
    <row r="12" spans="1:13" ht="24.95" customHeight="1" x14ac:dyDescent="0.25">
      <c r="A12" s="9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1" t="e">
        <f>G11+#REF!</f>
        <v>#REF!</v>
      </c>
      <c r="H12" s="11" t="e">
        <f t="shared" ref="H12:H25" si="0">G12</f>
        <v>#REF!</v>
      </c>
      <c r="I12" s="8"/>
      <c r="M12">
        <f>M10+M11</f>
        <v>5430780.2860000003</v>
      </c>
    </row>
    <row r="13" spans="1:13" ht="24.95" customHeight="1" x14ac:dyDescent="0.25">
      <c r="A13" s="23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9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  <c r="L14" s="15"/>
    </row>
    <row r="15" spans="1:13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 t="e">
        <f>G11*30%</f>
        <v>#REF!</v>
      </c>
      <c r="H15" s="11" t="e">
        <f t="shared" si="0"/>
        <v>#REF!</v>
      </c>
      <c r="I15" s="8"/>
    </row>
    <row r="16" spans="1:13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6" t="e">
        <f>G11*70%</f>
        <v>#REF!</v>
      </c>
      <c r="H17" s="16" t="e">
        <f t="shared" si="0"/>
        <v>#REF!</v>
      </c>
      <c r="I17" s="8"/>
    </row>
    <row r="18" spans="1:9" ht="25.5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 t="e">
        <f>G12*30%</f>
        <v>#REF!</v>
      </c>
      <c r="H19" s="11" t="e">
        <f t="shared" si="0"/>
        <v>#REF!</v>
      </c>
      <c r="I19" s="8"/>
    </row>
    <row r="20" spans="1:9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 t="e">
        <f>G12*70%</f>
        <v>#REF!</v>
      </c>
      <c r="H21" s="11" t="e">
        <f t="shared" si="0"/>
        <v>#REF!</v>
      </c>
      <c r="I21" s="8"/>
    </row>
    <row r="22" spans="1:9" ht="25.5" x14ac:dyDescent="0.25">
      <c r="A22" s="23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 t="e">
        <f>G17</f>
        <v>#REF!</v>
      </c>
      <c r="H23" s="11" t="e">
        <f t="shared" si="0"/>
        <v>#REF!</v>
      </c>
      <c r="I23" s="8"/>
    </row>
    <row r="24" spans="1:9" ht="25.5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 t="e">
        <f>G21</f>
        <v>#REF!</v>
      </c>
      <c r="H24" s="11" t="e">
        <f t="shared" si="0"/>
        <v>#REF!</v>
      </c>
      <c r="I24" s="8"/>
    </row>
    <row r="25" spans="1:9" ht="25.5" x14ac:dyDescent="0.25">
      <c r="A25" s="25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x14ac:dyDescent="0.25">
      <c r="G27" s="36" t="s">
        <v>54</v>
      </c>
      <c r="H27" s="37"/>
      <c r="I27" s="37"/>
    </row>
    <row r="28" spans="1:9" x14ac:dyDescent="0.25">
      <c r="B28" s="19" t="s">
        <v>51</v>
      </c>
      <c r="G28" s="38" t="s">
        <v>52</v>
      </c>
      <c r="H28" s="38"/>
      <c r="I28" s="38"/>
    </row>
    <row r="32" spans="1:9" x14ac:dyDescent="0.25">
      <c r="B32" s="26" t="s">
        <v>55</v>
      </c>
      <c r="G32" s="37" t="s">
        <v>53</v>
      </c>
      <c r="H32" s="37"/>
      <c r="I32" s="37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42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K10" sqref="K10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0.25" customHeight="1" x14ac:dyDescent="0.25">
      <c r="A5" s="35" t="s">
        <v>58</v>
      </c>
      <c r="B5" s="35"/>
      <c r="C5" s="35"/>
      <c r="D5" s="35"/>
      <c r="E5" s="35"/>
      <c r="F5" s="35"/>
      <c r="G5" s="35"/>
      <c r="H5" s="35"/>
      <c r="I5" s="3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18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1" t="e">
        <f>G11+#REF!</f>
        <v>#REF!</v>
      </c>
      <c r="H12" s="11" t="e">
        <f t="shared" ref="H12:H25" si="0">G12</f>
        <v>#REF!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 t="e">
        <f>G12*30%</f>
        <v>#REF!</v>
      </c>
      <c r="H19" s="11" t="e">
        <f t="shared" si="0"/>
        <v>#REF!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 t="e">
        <f>G12*70%</f>
        <v>#REF!</v>
      </c>
      <c r="H21" s="11" t="e">
        <f t="shared" si="0"/>
        <v>#REF!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 t="e">
        <f>G21</f>
        <v>#REF!</v>
      </c>
      <c r="H24" s="11" t="e">
        <f t="shared" si="0"/>
        <v>#REF!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36" t="s">
        <v>56</v>
      </c>
      <c r="H27" s="37"/>
      <c r="I27" s="37"/>
    </row>
    <row r="28" spans="1:9" x14ac:dyDescent="0.25">
      <c r="B28" s="22" t="s">
        <v>51</v>
      </c>
      <c r="G28" s="38" t="s">
        <v>52</v>
      </c>
      <c r="H28" s="38"/>
      <c r="I28" s="38"/>
    </row>
    <row r="30" spans="1:9" ht="35.25" customHeight="1" x14ac:dyDescent="0.25"/>
    <row r="31" spans="1:9" x14ac:dyDescent="0.25">
      <c r="B31" s="28" t="s">
        <v>55</v>
      </c>
      <c r="G31" s="37"/>
      <c r="H31" s="37"/>
      <c r="I31" s="3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7" sqref="M7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1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1" customHeight="1" x14ac:dyDescent="0.25">
      <c r="A5" s="35" t="s">
        <v>59</v>
      </c>
      <c r="B5" s="35"/>
      <c r="C5" s="35"/>
      <c r="D5" s="35"/>
      <c r="E5" s="35"/>
      <c r="F5" s="35"/>
      <c r="G5" s="35"/>
      <c r="H5" s="35"/>
      <c r="I5" s="3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1029743.2629000002</v>
      </c>
      <c r="H11" s="11">
        <f>G11</f>
        <v>1029743.2629000002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1" t="e">
        <f>G11+#REF!</f>
        <v>#REF!</v>
      </c>
      <c r="H12" s="11" t="e">
        <f t="shared" ref="H12:H25" si="0">G12</f>
        <v>#REF!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308922.97887000005</v>
      </c>
      <c r="H15" s="11">
        <f t="shared" si="0"/>
        <v>308922.97887000005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720820.2840300001</v>
      </c>
      <c r="H17" s="11">
        <f t="shared" si="0"/>
        <v>720820.2840300001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 t="e">
        <f>G12*30%</f>
        <v>#REF!</v>
      </c>
      <c r="H19" s="11" t="e">
        <f t="shared" si="0"/>
        <v>#REF!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 t="e">
        <f>G12*70%</f>
        <v>#REF!</v>
      </c>
      <c r="H21" s="11" t="e">
        <f t="shared" si="0"/>
        <v>#REF!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720820.2840300001</v>
      </c>
      <c r="H23" s="11">
        <f t="shared" si="0"/>
        <v>720820.2840300001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 t="e">
        <f>G21</f>
        <v>#REF!</v>
      </c>
      <c r="H24" s="11" t="e">
        <f t="shared" si="0"/>
        <v>#REF!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36" t="s">
        <v>56</v>
      </c>
      <c r="H27" s="37"/>
      <c r="I27" s="37"/>
    </row>
    <row r="28" spans="1:9" x14ac:dyDescent="0.25">
      <c r="B28" s="22" t="s">
        <v>51</v>
      </c>
      <c r="G28" s="38" t="s">
        <v>52</v>
      </c>
      <c r="H28" s="38"/>
      <c r="I28" s="38"/>
    </row>
    <row r="30" spans="1:9" ht="35.25" customHeight="1" x14ac:dyDescent="0.25"/>
    <row r="31" spans="1:9" x14ac:dyDescent="0.25">
      <c r="B31" s="28" t="s">
        <v>55</v>
      </c>
      <c r="G31" s="37"/>
      <c r="H31" s="37"/>
      <c r="I31" s="3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" workbookViewId="0">
      <selection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1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4" customHeight="1" x14ac:dyDescent="0.25">
      <c r="A5" s="35" t="s">
        <v>60</v>
      </c>
      <c r="B5" s="35"/>
      <c r="C5" s="35"/>
      <c r="D5" s="35"/>
      <c r="E5" s="35"/>
      <c r="F5" s="35"/>
      <c r="G5" s="35"/>
      <c r="H5" s="35"/>
      <c r="I5" s="3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 t="e">
        <f>G11+#REF!</f>
        <v>#REF!</v>
      </c>
      <c r="H12" s="11" t="e">
        <f t="shared" ref="H12:H25" si="0">G12</f>
        <v>#REF!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 t="e">
        <f>G12*30%</f>
        <v>#REF!</v>
      </c>
      <c r="H19" s="11" t="e">
        <f t="shared" si="0"/>
        <v>#REF!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 t="e">
        <f>G12*70%</f>
        <v>#REF!</v>
      </c>
      <c r="H21" s="11" t="e">
        <f t="shared" si="0"/>
        <v>#REF!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 t="e">
        <f>G21</f>
        <v>#REF!</v>
      </c>
      <c r="H24" s="11" t="e">
        <f t="shared" si="0"/>
        <v>#REF!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36" t="s">
        <v>56</v>
      </c>
      <c r="H27" s="37"/>
      <c r="I27" s="37"/>
    </row>
    <row r="28" spans="1:9" x14ac:dyDescent="0.25">
      <c r="B28" s="22" t="s">
        <v>51</v>
      </c>
      <c r="G28" s="38" t="s">
        <v>52</v>
      </c>
      <c r="H28" s="38"/>
      <c r="I28" s="38"/>
    </row>
    <row r="30" spans="1:9" ht="35.25" customHeight="1" x14ac:dyDescent="0.25"/>
    <row r="31" spans="1:9" x14ac:dyDescent="0.25">
      <c r="B31" s="28" t="s">
        <v>55</v>
      </c>
      <c r="G31" s="37"/>
      <c r="H31" s="37"/>
      <c r="I31" s="37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G12" sqref="G12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style="21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13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13" ht="29.2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13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13" s="2" customFormat="1" ht="24.75" customHeight="1" x14ac:dyDescent="0.25">
      <c r="A5" s="35" t="s">
        <v>61</v>
      </c>
      <c r="B5" s="35"/>
      <c r="C5" s="35"/>
      <c r="D5" s="35"/>
      <c r="E5" s="35"/>
      <c r="F5" s="35"/>
      <c r="G5" s="35"/>
      <c r="H5" s="35"/>
      <c r="I5" s="35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1">
        <f>'Thang 10'!G11+'Thang 11'!G11+'Thang 12'!G11</f>
        <v>3181431.7887000004</v>
      </c>
      <c r="H11" s="11">
        <f>G11</f>
        <v>3181431.7887000004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1" t="e">
        <f>G11+#REF!</f>
        <v>#REF!</v>
      </c>
      <c r="H12" s="11" t="e">
        <f t="shared" ref="H12:H25" si="0">G12</f>
        <v>#REF!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  <c r="L14" s="15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954429.53661000007</v>
      </c>
      <c r="H15" s="11">
        <f t="shared" si="0"/>
        <v>954429.53661000007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6">
        <f>G11*70%</f>
        <v>2227002.2520900001</v>
      </c>
      <c r="H17" s="16">
        <f t="shared" si="0"/>
        <v>2227002.2520900001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 t="e">
        <f>G12*30%</f>
        <v>#REF!</v>
      </c>
      <c r="H19" s="11" t="e">
        <f t="shared" si="0"/>
        <v>#REF!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 t="e">
        <f>G12*70%</f>
        <v>#REF!</v>
      </c>
      <c r="H21" s="11" t="e">
        <f t="shared" si="0"/>
        <v>#REF!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2227002.2520900001</v>
      </c>
      <c r="H23" s="11">
        <f t="shared" si="0"/>
        <v>2227002.2520900001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 t="e">
        <f>G21</f>
        <v>#REF!</v>
      </c>
      <c r="H24" s="11" t="e">
        <f t="shared" si="0"/>
        <v>#REF!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x14ac:dyDescent="0.25">
      <c r="G27" s="36" t="s">
        <v>54</v>
      </c>
      <c r="H27" s="37"/>
      <c r="I27" s="37"/>
    </row>
    <row r="28" spans="1:9" x14ac:dyDescent="0.25">
      <c r="B28" s="22" t="s">
        <v>51</v>
      </c>
      <c r="G28" s="38" t="s">
        <v>52</v>
      </c>
      <c r="H28" s="38"/>
      <c r="I28" s="38"/>
    </row>
    <row r="32" spans="1:9" x14ac:dyDescent="0.25">
      <c r="B32" s="20"/>
      <c r="G32" s="37"/>
      <c r="H32" s="37"/>
      <c r="I32" s="37"/>
    </row>
    <row r="33" spans="2:2" x14ac:dyDescent="0.25">
      <c r="B33" s="28" t="s">
        <v>55</v>
      </c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G27" sqref="G27:I27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32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4" customHeight="1" x14ac:dyDescent="0.25">
      <c r="A5" s="35" t="s">
        <v>64</v>
      </c>
      <c r="B5" s="35"/>
      <c r="C5" s="35"/>
      <c r="D5" s="35"/>
      <c r="E5" s="35"/>
      <c r="F5" s="35"/>
      <c r="G5" s="35"/>
      <c r="H5" s="35"/>
      <c r="I5" s="3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16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</f>
        <v>1173480</v>
      </c>
      <c r="H12" s="11">
        <f t="shared" ref="H12:H25" si="0">G12</f>
        <v>1173480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>
        <f>G15+G16+G17</f>
        <v>1173480</v>
      </c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>
        <f>G19+G20+G21</f>
        <v>1173480</v>
      </c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352044</v>
      </c>
      <c r="H19" s="11">
        <f t="shared" si="0"/>
        <v>352044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821436</v>
      </c>
      <c r="H21" s="11">
        <f t="shared" si="0"/>
        <v>821436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G11*70%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821436</v>
      </c>
      <c r="H24" s="11">
        <f t="shared" si="0"/>
        <v>821436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1">
        <v>0</v>
      </c>
      <c r="H25" s="11">
        <f t="shared" si="0"/>
        <v>0</v>
      </c>
      <c r="I25" s="8"/>
    </row>
    <row r="27" spans="1:9" x14ac:dyDescent="0.25">
      <c r="G27" s="36" t="s">
        <v>70</v>
      </c>
      <c r="H27" s="37"/>
      <c r="I27" s="37"/>
    </row>
    <row r="28" spans="1:9" x14ac:dyDescent="0.25">
      <c r="B28" s="33" t="s">
        <v>51</v>
      </c>
      <c r="G28" s="38" t="s">
        <v>52</v>
      </c>
      <c r="H28" s="38"/>
      <c r="I28" s="38"/>
    </row>
    <row r="30" spans="1:9" ht="21" customHeight="1" x14ac:dyDescent="0.25"/>
    <row r="31" spans="1:9" x14ac:dyDescent="0.25">
      <c r="B31" s="31" t="s">
        <v>55</v>
      </c>
      <c r="G31" s="37" t="s">
        <v>66</v>
      </c>
      <c r="H31" s="37"/>
      <c r="I31" s="3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pane ySplit="2" topLeftCell="A20" activePane="bottomLeft" state="frozen"/>
      <selection activeCell="A7" sqref="A7"/>
      <selection pane="bottomLeft" activeCell="G26" sqref="G26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32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4" customHeight="1" x14ac:dyDescent="0.25">
      <c r="A5" s="35" t="s">
        <v>65</v>
      </c>
      <c r="B5" s="35"/>
      <c r="C5" s="35"/>
      <c r="D5" s="35"/>
      <c r="E5" s="35"/>
      <c r="F5" s="35"/>
      <c r="G5" s="35"/>
      <c r="H5" s="35"/>
      <c r="I5" s="3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16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01-2019'!G12</f>
        <v>2346960</v>
      </c>
      <c r="H12" s="11">
        <f t="shared" ref="H12:H25" si="0">G12</f>
        <v>2346960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>
        <f>G15+G16+G17</f>
        <v>1173480</v>
      </c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>
        <f>G19+G20+G21</f>
        <v>2346960</v>
      </c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704088</v>
      </c>
      <c r="H19" s="11">
        <f t="shared" si="0"/>
        <v>704088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1642872</v>
      </c>
      <c r="H21" s="11">
        <f t="shared" si="0"/>
        <v>1642872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1642872</v>
      </c>
      <c r="H24" s="11">
        <f t="shared" si="0"/>
        <v>1642872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36" t="s">
        <v>71</v>
      </c>
      <c r="H27" s="37"/>
      <c r="I27" s="37"/>
    </row>
    <row r="28" spans="1:9" x14ac:dyDescent="0.25">
      <c r="B28" s="33" t="s">
        <v>51</v>
      </c>
      <c r="G28" s="38" t="s">
        <v>52</v>
      </c>
      <c r="H28" s="38"/>
      <c r="I28" s="38"/>
    </row>
    <row r="30" spans="1:9" ht="19.5" customHeight="1" x14ac:dyDescent="0.25"/>
    <row r="31" spans="1:9" x14ac:dyDescent="0.25">
      <c r="B31" s="31" t="s">
        <v>55</v>
      </c>
      <c r="G31" s="37" t="s">
        <v>66</v>
      </c>
      <c r="H31" s="37"/>
      <c r="I31" s="3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7" workbookViewId="0">
      <selection activeCell="G24" sqref="G24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32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4" customHeight="1" x14ac:dyDescent="0.25">
      <c r="A5" s="35" t="s">
        <v>67</v>
      </c>
      <c r="B5" s="35"/>
      <c r="C5" s="35"/>
      <c r="D5" s="35"/>
      <c r="E5" s="35"/>
      <c r="F5" s="35"/>
      <c r="G5" s="35"/>
      <c r="H5" s="35"/>
      <c r="I5" s="35"/>
    </row>
    <row r="6" spans="1:9" ht="6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1173480</v>
      </c>
      <c r="H11" s="11">
        <f>G11</f>
        <v>1173480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02-2019'!G12</f>
        <v>3520440</v>
      </c>
      <c r="H12" s="11">
        <f t="shared" ref="H12:H25" si="0">G12</f>
        <v>3520440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>
        <f>G15+G16+G17</f>
        <v>1173480</v>
      </c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352044</v>
      </c>
      <c r="H15" s="11">
        <f t="shared" si="0"/>
        <v>352044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821436</v>
      </c>
      <c r="H17" s="11">
        <f t="shared" si="0"/>
        <v>821436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1056132</v>
      </c>
      <c r="H19" s="11">
        <f t="shared" si="0"/>
        <v>1056132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2464308</v>
      </c>
      <c r="H21" s="11">
        <f t="shared" si="0"/>
        <v>2464308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821436</v>
      </c>
      <c r="H23" s="11">
        <f t="shared" si="0"/>
        <v>821436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2464308</v>
      </c>
      <c r="H24" s="11">
        <f t="shared" si="0"/>
        <v>2464308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9.75" customHeight="1" x14ac:dyDescent="0.25"/>
    <row r="27" spans="1:9" x14ac:dyDescent="0.25">
      <c r="G27" s="36" t="s">
        <v>72</v>
      </c>
      <c r="H27" s="37"/>
      <c r="I27" s="37"/>
    </row>
    <row r="28" spans="1:9" x14ac:dyDescent="0.25">
      <c r="B28" s="33" t="s">
        <v>51</v>
      </c>
      <c r="G28" s="38" t="s">
        <v>52</v>
      </c>
      <c r="H28" s="38"/>
      <c r="I28" s="38"/>
    </row>
    <row r="30" spans="1:9" ht="23.25" customHeight="1" x14ac:dyDescent="0.25"/>
    <row r="31" spans="1:9" x14ac:dyDescent="0.25">
      <c r="B31" s="31" t="s">
        <v>55</v>
      </c>
      <c r="G31" s="37" t="s">
        <v>66</v>
      </c>
      <c r="H31" s="37"/>
      <c r="I31" s="3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14" zoomScale="95" zoomScaleNormal="95" workbookViewId="0">
      <selection activeCell="G21" sqref="G21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8" max="8" width="10.85546875" customWidth="1"/>
    <col min="9" max="9" width="12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39" t="s">
        <v>0</v>
      </c>
      <c r="B1" s="39"/>
      <c r="C1" s="1"/>
      <c r="D1" s="1"/>
      <c r="E1" s="40" t="s">
        <v>1</v>
      </c>
      <c r="F1" s="40"/>
      <c r="G1" s="40"/>
      <c r="H1" s="40"/>
      <c r="I1" s="40"/>
    </row>
    <row r="2" spans="1:13" ht="16.5" customHeight="1" x14ac:dyDescent="0.25">
      <c r="A2" s="41" t="s">
        <v>2</v>
      </c>
      <c r="B2" s="41"/>
      <c r="C2" s="1"/>
      <c r="D2" s="1"/>
      <c r="E2" s="40" t="s">
        <v>3</v>
      </c>
      <c r="F2" s="40"/>
      <c r="G2" s="40"/>
      <c r="H2" s="40"/>
      <c r="I2" s="40"/>
    </row>
    <row r="3" spans="1:13" ht="29.25" customHeight="1" x14ac:dyDescent="0.25">
      <c r="A3" s="42" t="s">
        <v>62</v>
      </c>
      <c r="B3" s="42"/>
      <c r="C3" s="1"/>
      <c r="D3" s="1"/>
      <c r="E3" s="43" t="s">
        <v>5</v>
      </c>
      <c r="F3" s="43"/>
      <c r="G3" s="43"/>
      <c r="H3" s="43"/>
      <c r="I3" s="43"/>
    </row>
    <row r="4" spans="1:13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13" s="2" customFormat="1" ht="24.75" customHeight="1" x14ac:dyDescent="0.25">
      <c r="A5" s="35" t="s">
        <v>68</v>
      </c>
      <c r="B5" s="35"/>
      <c r="C5" s="35"/>
      <c r="D5" s="35"/>
      <c r="E5" s="35"/>
      <c r="F5" s="35"/>
      <c r="G5" s="35"/>
      <c r="H5" s="35"/>
      <c r="I5" s="35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16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3520440</v>
      </c>
      <c r="H11" s="11">
        <f>G11</f>
        <v>3520440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</f>
        <v>3520440</v>
      </c>
      <c r="H12" s="11">
        <f t="shared" ref="H12:H25" si="0">G12</f>
        <v>3520440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>
        <f>G15+G16+G17</f>
        <v>3520440</v>
      </c>
      <c r="H14" s="11"/>
      <c r="I14" s="8"/>
      <c r="L14" s="15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1056132</v>
      </c>
      <c r="H15" s="11">
        <f t="shared" si="0"/>
        <v>1056132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6">
        <f>G11*70%</f>
        <v>2464308</v>
      </c>
      <c r="H17" s="16">
        <f t="shared" si="0"/>
        <v>2464308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6">
        <f>G19+G20+G21</f>
        <v>3520440</v>
      </c>
      <c r="H18" s="16">
        <f>H12*70%</f>
        <v>2464308</v>
      </c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1056132</v>
      </c>
      <c r="H19" s="11">
        <f t="shared" si="0"/>
        <v>1056132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2464308</v>
      </c>
      <c r="H21" s="11">
        <f t="shared" si="0"/>
        <v>2464308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2464308</v>
      </c>
      <c r="H23" s="11">
        <f t="shared" si="0"/>
        <v>2464308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2464308</v>
      </c>
      <c r="H24" s="11">
        <f t="shared" si="0"/>
        <v>2464308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1">
        <v>0</v>
      </c>
      <c r="H25" s="11">
        <f t="shared" si="0"/>
        <v>0</v>
      </c>
      <c r="I25" s="8"/>
    </row>
    <row r="26" spans="1:9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x14ac:dyDescent="0.25">
      <c r="G27" s="36" t="s">
        <v>73</v>
      </c>
      <c r="H27" s="37"/>
      <c r="I27" s="37"/>
    </row>
    <row r="28" spans="1:9" x14ac:dyDescent="0.25">
      <c r="B28" s="33" t="s">
        <v>51</v>
      </c>
      <c r="G28" s="38" t="s">
        <v>52</v>
      </c>
      <c r="H28" s="38"/>
      <c r="I28" s="38"/>
    </row>
    <row r="32" spans="1:9" x14ac:dyDescent="0.25">
      <c r="B32" s="31" t="s">
        <v>55</v>
      </c>
      <c r="G32" s="37" t="s">
        <v>66</v>
      </c>
      <c r="H32" s="37"/>
      <c r="I32" s="37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49" right="0.2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I14" sqref="I14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32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39" t="s">
        <v>0</v>
      </c>
      <c r="B1" s="39"/>
      <c r="C1" s="1"/>
      <c r="D1" s="17"/>
      <c r="E1" s="40" t="s">
        <v>1</v>
      </c>
      <c r="F1" s="40"/>
      <c r="G1" s="40"/>
      <c r="H1" s="40"/>
      <c r="I1" s="40"/>
    </row>
    <row r="2" spans="1:9" ht="16.5" customHeight="1" x14ac:dyDescent="0.25">
      <c r="A2" s="41" t="s">
        <v>2</v>
      </c>
      <c r="B2" s="41"/>
      <c r="C2" s="1"/>
      <c r="D2" s="17"/>
      <c r="E2" s="40" t="s">
        <v>3</v>
      </c>
      <c r="F2" s="40"/>
      <c r="G2" s="40"/>
      <c r="H2" s="40"/>
      <c r="I2" s="40"/>
    </row>
    <row r="3" spans="1:9" ht="28.5" customHeight="1" x14ac:dyDescent="0.25">
      <c r="A3" s="42" t="s">
        <v>4</v>
      </c>
      <c r="B3" s="42"/>
      <c r="C3" s="1"/>
      <c r="D3" s="17"/>
      <c r="E3" s="43" t="s">
        <v>5</v>
      </c>
      <c r="F3" s="43"/>
      <c r="G3" s="43"/>
      <c r="H3" s="43"/>
      <c r="I3" s="43"/>
    </row>
    <row r="4" spans="1:9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9" s="2" customFormat="1" ht="24" customHeight="1" x14ac:dyDescent="0.25">
      <c r="A5" s="35" t="s">
        <v>65</v>
      </c>
      <c r="B5" s="35"/>
      <c r="C5" s="35"/>
      <c r="D5" s="35"/>
      <c r="E5" s="35"/>
      <c r="F5" s="35"/>
      <c r="G5" s="35"/>
      <c r="H5" s="35"/>
      <c r="I5" s="35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18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18" t="s">
        <v>30</v>
      </c>
      <c r="E11" s="8"/>
      <c r="F11" s="8"/>
      <c r="G11" s="14">
        <v>1113152</v>
      </c>
      <c r="H11" s="11">
        <f>G11</f>
        <v>1113152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18" t="s">
        <v>32</v>
      </c>
      <c r="E12" s="8"/>
      <c r="F12" s="8"/>
      <c r="G12" s="13">
        <f>G11+'thang 03-2019'!G12</f>
        <v>4633592</v>
      </c>
      <c r="H12" s="11">
        <f t="shared" ref="H12:H25" si="0">G12</f>
        <v>4633592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18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333945.59999999998</v>
      </c>
      <c r="H15" s="11">
        <f t="shared" si="0"/>
        <v>333945.59999999998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779206.39999999991</v>
      </c>
      <c r="H17" s="11">
        <f t="shared" si="0"/>
        <v>779206.39999999991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1390077.5999999999</v>
      </c>
      <c r="H19" s="11">
        <f t="shared" si="0"/>
        <v>1390077.5999999999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3243514.4</v>
      </c>
      <c r="H21" s="11">
        <f t="shared" si="0"/>
        <v>3243514.4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779206.39999999991</v>
      </c>
      <c r="H23" s="11">
        <f t="shared" si="0"/>
        <v>779206.39999999991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3243514.4</v>
      </c>
      <c r="H24" s="11">
        <f t="shared" si="0"/>
        <v>3243514.4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36" t="s">
        <v>56</v>
      </c>
      <c r="H27" s="37"/>
      <c r="I27" s="37"/>
    </row>
    <row r="28" spans="1:9" x14ac:dyDescent="0.25">
      <c r="B28" s="33" t="s">
        <v>51</v>
      </c>
      <c r="G28" s="38" t="s">
        <v>52</v>
      </c>
      <c r="H28" s="38"/>
      <c r="I28" s="38"/>
    </row>
    <row r="30" spans="1:9" ht="35.25" customHeight="1" x14ac:dyDescent="0.25"/>
    <row r="31" spans="1:9" x14ac:dyDescent="0.25">
      <c r="B31" s="31" t="s">
        <v>55</v>
      </c>
      <c r="G31" s="37"/>
      <c r="H31" s="37"/>
      <c r="I31" s="37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7" workbookViewId="0">
      <selection activeCell="G12" sqref="G12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39" t="s">
        <v>0</v>
      </c>
      <c r="B1" s="39"/>
      <c r="C1" s="1"/>
      <c r="D1" s="1"/>
      <c r="E1" s="40" t="s">
        <v>1</v>
      </c>
      <c r="F1" s="40"/>
      <c r="G1" s="40"/>
      <c r="H1" s="40"/>
      <c r="I1" s="40"/>
    </row>
    <row r="2" spans="1:13" ht="16.5" customHeight="1" x14ac:dyDescent="0.25">
      <c r="A2" s="41" t="s">
        <v>2</v>
      </c>
      <c r="B2" s="41"/>
      <c r="C2" s="1"/>
      <c r="D2" s="1"/>
      <c r="E2" s="40" t="s">
        <v>3</v>
      </c>
      <c r="F2" s="40"/>
      <c r="G2" s="40"/>
      <c r="H2" s="40"/>
      <c r="I2" s="40"/>
    </row>
    <row r="3" spans="1:13" ht="29.25" customHeight="1" x14ac:dyDescent="0.25">
      <c r="A3" s="42" t="s">
        <v>62</v>
      </c>
      <c r="B3" s="42"/>
      <c r="C3" s="1"/>
      <c r="D3" s="1"/>
      <c r="E3" s="43" t="s">
        <v>5</v>
      </c>
      <c r="F3" s="43"/>
      <c r="G3" s="43"/>
      <c r="H3" s="43"/>
      <c r="I3" s="43"/>
    </row>
    <row r="4" spans="1:13" s="2" customFormat="1" ht="27" customHeight="1" x14ac:dyDescent="0.3">
      <c r="A4" s="34" t="s">
        <v>6</v>
      </c>
      <c r="B4" s="34"/>
      <c r="C4" s="34"/>
      <c r="D4" s="34"/>
      <c r="E4" s="34"/>
      <c r="F4" s="34"/>
      <c r="G4" s="34"/>
      <c r="H4" s="34"/>
      <c r="I4" s="34"/>
    </row>
    <row r="5" spans="1:13" s="2" customFormat="1" ht="24.75" customHeight="1" x14ac:dyDescent="0.25">
      <c r="A5" s="35" t="s">
        <v>69</v>
      </c>
      <c r="B5" s="35"/>
      <c r="C5" s="35"/>
      <c r="D5" s="35"/>
      <c r="E5" s="35"/>
      <c r="F5" s="35"/>
      <c r="G5" s="35"/>
      <c r="H5" s="35"/>
      <c r="I5" s="35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3520440</v>
      </c>
      <c r="H11" s="11">
        <f>G11</f>
        <v>3520440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G11+'qui 1-2019'!G12</f>
        <v>7040880</v>
      </c>
      <c r="H12" s="11">
        <f t="shared" ref="H12:H25" si="0">G12</f>
        <v>7040880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5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1056132</v>
      </c>
      <c r="H15" s="11">
        <f t="shared" si="0"/>
        <v>1056132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6">
        <f>G11*70%</f>
        <v>2464308</v>
      </c>
      <c r="H17" s="16">
        <f t="shared" si="0"/>
        <v>2464308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2112264</v>
      </c>
      <c r="H19" s="11">
        <f t="shared" si="0"/>
        <v>2112264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4928616</v>
      </c>
      <c r="H21" s="11">
        <f t="shared" si="0"/>
        <v>4928616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2464308</v>
      </c>
      <c r="H23" s="11">
        <f t="shared" si="0"/>
        <v>2464308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4928616</v>
      </c>
      <c r="H24" s="11">
        <f t="shared" si="0"/>
        <v>4928616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x14ac:dyDescent="0.25">
      <c r="G27" s="36" t="s">
        <v>63</v>
      </c>
      <c r="H27" s="37"/>
      <c r="I27" s="37"/>
    </row>
    <row r="28" spans="1:9" x14ac:dyDescent="0.25">
      <c r="B28" s="33" t="s">
        <v>51</v>
      </c>
      <c r="G28" s="38" t="s">
        <v>52</v>
      </c>
      <c r="H28" s="38"/>
      <c r="I28" s="38"/>
    </row>
    <row r="32" spans="1:9" x14ac:dyDescent="0.25">
      <c r="B32" s="31"/>
      <c r="G32" s="37"/>
      <c r="H32" s="37"/>
      <c r="I32" s="37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Quy 3</vt:lpstr>
      <vt:lpstr>Thang 10</vt:lpstr>
      <vt:lpstr>Thang 11</vt:lpstr>
      <vt:lpstr>Thang 12</vt:lpstr>
      <vt:lpstr>Quy 4</vt:lpstr>
      <vt:lpstr>thang 01-2019</vt:lpstr>
      <vt:lpstr>thang 02-2019</vt:lpstr>
      <vt:lpstr>thang 03-2019</vt:lpstr>
      <vt:lpstr>qui 1-2019</vt:lpstr>
      <vt:lpstr>thang 04-2019</vt:lpstr>
      <vt:lpstr>qui 2-2019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USER</cp:lastModifiedBy>
  <cp:lastPrinted>2019-03-30T11:15:47Z</cp:lastPrinted>
  <dcterms:created xsi:type="dcterms:W3CDTF">2016-03-22T13:26:35Z</dcterms:created>
  <dcterms:modified xsi:type="dcterms:W3CDTF">2019-03-30T15:38:45Z</dcterms:modified>
</cp:coreProperties>
</file>